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8" windowWidth="14808" windowHeight="759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Arkusz1!$A$2:$A$55</definedName>
  </definedNames>
  <calcPr calcId="145621"/>
</workbook>
</file>

<file path=xl/calcChain.xml><?xml version="1.0" encoding="utf-8"?>
<calcChain xmlns="http://schemas.openxmlformats.org/spreadsheetml/2006/main">
  <c r="I56" i="1" l="1"/>
  <c r="F56" i="1" l="1"/>
  <c r="G56" i="1"/>
  <c r="E56" i="1"/>
</calcChain>
</file>

<file path=xl/sharedStrings.xml><?xml version="1.0" encoding="utf-8"?>
<sst xmlns="http://schemas.openxmlformats.org/spreadsheetml/2006/main" count="121" uniqueCount="121">
  <si>
    <t>Numer projektu</t>
  </si>
  <si>
    <t>Nazwa projektu</t>
  </si>
  <si>
    <t>Wartość projektu</t>
  </si>
  <si>
    <t>Środki własne</t>
  </si>
  <si>
    <t>Instytucja</t>
  </si>
  <si>
    <t>Zakład Narodowy im. Ossolińskich</t>
  </si>
  <si>
    <t>Instytut Książki</t>
  </si>
  <si>
    <t>Instytut Teatralny im. Zbigniewa Raszewskiego</t>
  </si>
  <si>
    <t>Muzeum Sztuki w Łodzi</t>
  </si>
  <si>
    <t>Filharmonia Kameralna im. Witolda Lutosławskiego w Łomży</t>
  </si>
  <si>
    <t>Narodowe Centrum Kultury</t>
  </si>
  <si>
    <t>Biblioteka Narodowa</t>
  </si>
  <si>
    <t>Muzeum Łazienki Królewskie w Warszawie</t>
  </si>
  <si>
    <t>Muzeum Lubelskie w Lublinie</t>
  </si>
  <si>
    <t>Opera Wrocławska</t>
  </si>
  <si>
    <t>Filharmonia Łódzka im. Artura Rubinsteina w Łodzi</t>
  </si>
  <si>
    <t>Polska Półka</t>
  </si>
  <si>
    <t>Opera i Filharmonia Podlaska – Europejskie Centrum Sztuki w Białymstoku imienia Stanisława Moniuszki</t>
  </si>
  <si>
    <t>Opera i Filharmonia Podlaska dla Niepodległej</t>
  </si>
  <si>
    <t>Filharmonia im. Mieczysława Karłowicza w Szczecinie</t>
  </si>
  <si>
    <t>Dlaczego właśnie tutaj? Muzyczne poszukiwanie symboli Szczecina</t>
  </si>
  <si>
    <t>Zespół Pieśni i Tańca "Śląsk" im. Stanisława Hadyny</t>
  </si>
  <si>
    <t>Idą Powstańcy - spektakl muzyczno-taneczny z okazji 100.rocznicy II Powstania Śląskiego</t>
  </si>
  <si>
    <t>Tożsamość narodowa. Tożsamość artystyczna. Konteksty.</t>
  </si>
  <si>
    <t>Muzeum Literatury im. Adama Mickiewicza w Warszawie</t>
  </si>
  <si>
    <t>Rycerze - Dzieci Niepodległej</t>
  </si>
  <si>
    <t>Wystawa „Gabinet Tadeusza Różewicza” w Muzeum Pana Tadeusza</t>
  </si>
  <si>
    <t>Pierwsze muzeum morskie w Odrodzonej Rzeczypospolitej. Warszawskie muzeum Stanisława hr. Ledóchowskiego.</t>
  </si>
  <si>
    <t>Muzeum Narodowe w Szczecinie</t>
  </si>
  <si>
    <t>O (i wokół) NIEPODLEGŁOŚCI</t>
  </si>
  <si>
    <t>Muzeum Pałacu Króla Jana III w Wilanowie</t>
  </si>
  <si>
    <t>„Jak słodko i zaszczytnie umierać za ojczyznę!” Stanisław Żółkiewski w pamięci potomnych</t>
  </si>
  <si>
    <t>Muzeum Ziemi Międzyrzeckiej im. Alfa Kowalskiego</t>
  </si>
  <si>
    <t>Kazimierz Wielki i Niepodległa</t>
  </si>
  <si>
    <t>Narodowa Orkiestra Symfoniczna Polskiego Radia z siedzibą w Katowicach</t>
  </si>
  <si>
    <t>W hołdzie wielkim kompozytorom - Polakom. Cykl koncertów rocznicowych w NOSPR</t>
  </si>
  <si>
    <t>75 sezonów artystycznych Opery Wrocławskiej w Niepodległej Polsce</t>
  </si>
  <si>
    <t>Muzeum jako projekt modernizacyjny</t>
  </si>
  <si>
    <t>Instytut Północny im. Wojciecha Kętrzyńskiego</t>
  </si>
  <si>
    <t>Samostanowienie. Plebiscyt na Warmii i Mazurach</t>
  </si>
  <si>
    <t>Budując Niepodległą</t>
  </si>
  <si>
    <t>Muzeum Zamkowe w Malborku</t>
  </si>
  <si>
    <t>O niepodległą Polskę. Plebiscyt 1920 roku na Powiślu</t>
  </si>
  <si>
    <t>Narodowe Forum Muzyki im. Witolda Lutosławskiego we Wrocławiu</t>
  </si>
  <si>
    <t>Niepodległa - polskie arcydzieła</t>
  </si>
  <si>
    <t>Muzyczne mosty na 100 lat Niepodległej</t>
  </si>
  <si>
    <t>Filmoteka Narodowa - Instytut Audiowizualny</t>
  </si>
  <si>
    <t>Pamięć filmu. Cud nad Wisłą i inne wydarzenia historyczne w filmowych zasobach FINA</t>
  </si>
  <si>
    <t>Muzeum Śląskie</t>
  </si>
  <si>
    <t>Rodziny na Górnym Śląsku i w Zagłębiu Dąbrowskim</t>
  </si>
  <si>
    <t>Narodowe Muzeum Techniki</t>
  </si>
  <si>
    <t>Historie światłem malowane</t>
  </si>
  <si>
    <t>Teatr im. Stefana Jaracza w Olsztynie</t>
  </si>
  <si>
    <t>Jaracz dla Warmii i Mazur</t>
  </si>
  <si>
    <t>Międzynarodowe Centrum Kultury</t>
  </si>
  <si>
    <t>Muzeum Treblinka. Niemiecki nazistowski obóz zagłady i obóz pracy (1941-1944)</t>
  </si>
  <si>
    <r>
      <t xml:space="preserve">Wystawa w Galerii MCK pt. </t>
    </r>
    <r>
      <rPr>
        <b/>
        <i/>
        <sz val="11"/>
        <color theme="1"/>
        <rFont val="Calibri"/>
        <family val="2"/>
        <charset val="238"/>
        <scheme val="minor"/>
      </rPr>
      <t xml:space="preserve">Blask i niedola. Międzywojenne Niemcy i Polska </t>
    </r>
    <r>
      <rPr>
        <b/>
        <sz val="11"/>
        <color theme="1"/>
        <rFont val="Calibri"/>
        <family val="2"/>
        <charset val="238"/>
        <scheme val="minor"/>
      </rPr>
      <t>oraz program edukacyjny i towarzyszący ekspozycji.</t>
    </r>
  </si>
  <si>
    <t>Cud nad Bugiem - Bitwa pod Skrzeszewem 1920-2020</t>
  </si>
  <si>
    <t>Polska Fotografia Teatralna - wielka retrospektywa</t>
  </si>
  <si>
    <t>Państwowy Zespół Ludowy Pieśni i Tańca "Mazowsze" im. T. Sygietyńskiego</t>
  </si>
  <si>
    <t>"Mazowsze" dla Polonii w Nowym Jorku</t>
  </si>
  <si>
    <t>Sasi na tronie Rzeczypospolitej Obojga Narodów</t>
  </si>
  <si>
    <t>Imieniny Jana Kochanowskiego. Leopold Tyrmand</t>
  </si>
  <si>
    <t>Teatr Wielki im. Stanisława Moniuszki w Poznaniu</t>
  </si>
  <si>
    <t>Moniuszko PL</t>
  </si>
  <si>
    <t>Instytut Muzyki i Tańca</t>
  </si>
  <si>
    <t>Polska Kronika Tańca</t>
  </si>
  <si>
    <t>Zachęta – Narodowa Galeria Sztuki</t>
  </si>
  <si>
    <t>Wystawa „Rzeźba w poszukiwaniu miejsca. Tożsamość rzeźby”</t>
  </si>
  <si>
    <t>Muzeum Narodowe w Warszawie</t>
  </si>
  <si>
    <t>Wystawa pn. "Triumf. Obraz i pamięć" na stulecie zwycięskiej bitwy warszawskiej 15 sierpnia 1920 roku</t>
  </si>
  <si>
    <t>Polska Orkiestra Sinfonia Iuventus im. Jerzego Semkowa</t>
  </si>
  <si>
    <t>Niepodległa – Inspiracje| Noskowski, Stojowski. Koncert i nagranie płyty z muzyką Zygmunta Noskowskiego</t>
  </si>
  <si>
    <t>Muzeum Narodowe w Kielcach</t>
  </si>
  <si>
    <t>Trylogia. Reaktywacja</t>
  </si>
  <si>
    <t>Polska Opera Królewska</t>
  </si>
  <si>
    <r>
      <t xml:space="preserve">Antonio Caldara – </t>
    </r>
    <r>
      <rPr>
        <b/>
        <i/>
        <sz val="11"/>
        <color theme="1"/>
        <rFont val="Calibri"/>
        <family val="2"/>
        <charset val="238"/>
        <scheme val="minor"/>
      </rPr>
      <t>Il Venceslao</t>
    </r>
    <r>
      <rPr>
        <b/>
        <sz val="11"/>
        <color theme="1"/>
        <rFont val="Calibri"/>
        <family val="2"/>
        <charset val="238"/>
        <scheme val="minor"/>
      </rPr>
      <t xml:space="preserve"> – prawykonanie (wersja koncertowa)</t>
    </r>
  </si>
  <si>
    <t>Instytut Śląski</t>
  </si>
  <si>
    <t>Ślązacy dla Niepodległej. Już plebiscyt tu nadchodzi</t>
  </si>
  <si>
    <t>Narodowy Instytut Dziedzictwa</t>
  </si>
  <si>
    <t>Filmy „Szlakiem miejsc niezwykłych – Pomniki historii”</t>
  </si>
  <si>
    <t>Centrum Paderewskiego w Kąśnej Dolnej</t>
  </si>
  <si>
    <t>Muzeum Historii Żydów Polskich POLIN</t>
  </si>
  <si>
    <t>Wystawa czasowa „Muranów”</t>
  </si>
  <si>
    <t>Muzeum Narodowe we Wrocławiu</t>
  </si>
  <si>
    <t>Organizacja wystawy "Panorama siedmiogrodzka, czyli bitwa pod Sybinem w 1849 r." w Muzeum Narodowym we Wrocławiu</t>
  </si>
  <si>
    <t>Muzeum Sztuki i Techniki Japońskiej Manggha</t>
  </si>
  <si>
    <t>100 na 100. Sto spotkań z japonizmem polskim na stulecie niepodległości.</t>
  </si>
  <si>
    <t>Biuro Programu Niepodległa</t>
  </si>
  <si>
    <t>Niepodległa do hymnu!</t>
  </si>
  <si>
    <t>Ośrodek „Pamięć i Przyszłość”</t>
  </si>
  <si>
    <t>Zajezdnia strajkuje</t>
  </si>
  <si>
    <t>Teatr Narodowy w Warszawie</t>
  </si>
  <si>
    <t>W poszukiwaniu kanonu. Dwie wizje Teatru Narodowego w niepodległej Polsce</t>
  </si>
  <si>
    <t>Wytwórnia Filmów Dokumentalnych i Fabularnych w Warszawie</t>
  </si>
  <si>
    <t>Walcząca</t>
  </si>
  <si>
    <t>Filharmonia Narodowa</t>
  </si>
  <si>
    <t>Koncerty z muzyką polską w Filharmonii Narodowej</t>
  </si>
  <si>
    <t>Filharmonia Podkarpacka im. Artura Malawskiego w Rzeszowie</t>
  </si>
  <si>
    <t>„OPUS: Niepodległa”</t>
  </si>
  <si>
    <t>Centrum Sztuki Współczesnej Zamek Ujazdowski</t>
  </si>
  <si>
    <t>Ko-lekcja wyborów otwarte eksperymentalne badanie odbiorcy sztuki współczesnej oraz wystawa dzieł z Kolekcji Centrum Sztuki Współczesnej Zamek Ujazdowski</t>
  </si>
  <si>
    <t>Orkiestra Kameralna Polskiego Radia Amadeus</t>
  </si>
  <si>
    <t>Kompozytorzy polscy na świecie: Panufnik, Górecki - sztafeta pokoleń</t>
  </si>
  <si>
    <t>Państwowe Muzeum Auschwitz-Birkenau</t>
  </si>
  <si>
    <t>Łączyła ich Niepodległa. Obywatele II Rzeczpospolitej w KL Auschwitz</t>
  </si>
  <si>
    <t>Muzeum Stutthof w Sztutowie. Niemiecki nazistowski obóz koncentracyjny i zagłady (1939-1945)</t>
  </si>
  <si>
    <t>"Polska Matką naszą" - Polacy z Warmii, Mazur i Powiśla. W stulecie Plebiscytów</t>
  </si>
  <si>
    <t>Żydowski Instytut Historyczny im. E. Ringelbluma</t>
  </si>
  <si>
    <t>Związani historią. Stosunki polsko - żydowskie na ziemiach polskich. Etap II</t>
  </si>
  <si>
    <t>LP</t>
  </si>
  <si>
    <t>Paderewskiemu hołd muzyką - Trzy dekady Centrum Paderewskiego</t>
  </si>
  <si>
    <t>Teatr Wybrzeże</t>
  </si>
  <si>
    <t>Sceny z egzekucji</t>
  </si>
  <si>
    <t>Wnioskowana dotacja z PW NIEPODLEGŁA</t>
  </si>
  <si>
    <t xml:space="preserve">LISTA RANKINGOWA WNIOSKÓW - SCHEMAT 1A 2020 </t>
  </si>
  <si>
    <t>Przyznane dofinansowanie</t>
  </si>
  <si>
    <t>Błąd formalny</t>
  </si>
  <si>
    <t>RAZEM</t>
  </si>
  <si>
    <t>Punktacja Zespołu Oceniającego</t>
  </si>
  <si>
    <t>Ocena formalna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</si>
</sst>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\ &quot;zł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4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164" fontId="0" fillId="0" borderId="7" xfId="0" applyNumberFormat="1" applyBorder="1" applyAlignment="1">
      <alignment wrapText="1"/>
    </xf>
    <xf numFmtId="164" fontId="4" fillId="0" borderId="7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9" xfId="0" applyBorder="1" applyAlignment="1">
      <alignment wrapText="1"/>
    </xf>
    <xf numFmtId="164" fontId="0" fillId="0" borderId="9" xfId="0" applyNumberFormat="1" applyBorder="1" applyAlignment="1">
      <alignment wrapText="1"/>
    </xf>
    <xf numFmtId="164" fontId="5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0" fillId="4" borderId="7" xfId="0" applyFont="1" applyFill="1" applyBorder="1" applyAlignment="1">
      <alignment wrapText="1"/>
    </xf>
    <xf numFmtId="0" fontId="0" fillId="5" borderId="7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4" fillId="3" borderId="7" xfId="0" applyFont="1" applyFill="1" applyBorder="1" applyAlignment="1">
      <alignment wrapText="1"/>
    </xf>
    <xf numFmtId="0" fontId="0" fillId="6" borderId="0" xfId="0" applyFill="1"/>
    <xf numFmtId="0" fontId="7" fillId="5" borderId="7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7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164" fontId="1" fillId="5" borderId="7" xfId="0" applyNumberFormat="1" applyFont="1" applyFill="1" applyBorder="1" applyAlignment="1">
      <alignment wrapText="1"/>
    </xf>
    <xf numFmtId="164" fontId="7" fillId="5" borderId="7" xfId="0" applyNumberFormat="1" applyFont="1" applyFill="1" applyBorder="1" applyAlignment="1">
      <alignment wrapText="1"/>
    </xf>
    <xf numFmtId="0" fontId="0" fillId="0" borderId="9" xfId="0" applyFill="1" applyBorder="1" applyAlignment="1">
      <alignment horizontal="right" wrapText="1"/>
    </xf>
    <xf numFmtId="0" fontId="8" fillId="3" borderId="5" xfId="0" applyFont="1" applyFill="1" applyBorder="1" applyAlignment="1">
      <alignment wrapText="1"/>
    </xf>
    <xf numFmtId="165" fontId="4" fillId="0" borderId="7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0" fillId="0" borderId="9" xfId="0" applyNumberFormat="1" applyBorder="1" applyAlignment="1">
      <alignment wrapText="1"/>
    </xf>
    <xf numFmtId="0" fontId="4" fillId="5" borderId="7" xfId="0" applyFont="1" applyFill="1" applyBorder="1" applyAlignment="1">
      <alignment horizontal="right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wrapText="1"/>
    </xf>
  </cellXfs>
  <cellStyles count="1">
    <cellStyle name="Normalny" xfId="0" builtinId="0"/>
  </cellStyles>
  <dxfs count="19">
    <dxf>
      <numFmt numFmtId="165" formatCode="#,##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numFmt numFmtId="164" formatCode="#,##0.00\ &quot;zł&quot;"/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</font>
      <numFmt numFmtId="0" formatCode="General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.00\ &quot;zł&quot;"/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#,##0.00\ &quot;zł&quot;"/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#,##0.00\ &quot;zł&quot;"/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5" displayName="Tabela5" ref="B2:I56" totalsRowCount="1" headerRowDxfId="18" headerRowBorderDxfId="17" tableBorderDxfId="16">
  <autoFilter ref="B2:I55"/>
  <sortState ref="A3:P55">
    <sortCondition descending="1" ref="D2:D55"/>
  </sortState>
  <tableColumns count="8">
    <tableColumn id="1" name="Numer projektu" dataDxfId="15" totalsRowDxfId="7"/>
    <tableColumn id="2" name="Instytucja" dataDxfId="14" totalsRowDxfId="6"/>
    <tableColumn id="3" name="Nazwa projektu" totalsRowLabel="RAZEM" dataDxfId="13" totalsRowDxfId="5"/>
    <tableColumn id="5" name="Wartość projektu" totalsRowFunction="custom" dataDxfId="12" totalsRowDxfId="4">
      <totalsRowFormula>SUM(Tabela5[Wartość projektu])</totalsRowFormula>
    </tableColumn>
    <tableColumn id="6" name="Wnioskowana dotacja z PW NIEPODLEGŁA" totalsRowFunction="custom" dataDxfId="11" totalsRowDxfId="3">
      <totalsRowFormula>SUM(Tabela5[Wnioskowana dotacja z PW NIEPODLEGŁA])</totalsRowFormula>
    </tableColumn>
    <tableColumn id="7" name="Środki własne" totalsRowFunction="custom" dataDxfId="10" totalsRowDxfId="2">
      <totalsRowFormula>SUM(Tabela5[Środki własne])</totalsRowFormula>
    </tableColumn>
    <tableColumn id="18" name="Punktacja Zespołu Oceniającego" dataDxfId="9" totalsRowDxfId="1"/>
    <tableColumn id="4" name="Przyznane dofinansowanie" totalsRowFunction="custom" dataDxfId="8" totalsRowDxfId="0">
      <totalsRowFormula>SUM(I3:I55)</totalsRow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pane ySplit="2" topLeftCell="A51" activePane="bottomLeft" state="frozen"/>
      <selection pane="bottomLeft" activeCell="H57" sqref="H57"/>
    </sheetView>
  </sheetViews>
  <sheetFormatPr defaultRowHeight="14.4" x14ac:dyDescent="0.3"/>
  <cols>
    <col min="1" max="1" width="6.77734375" customWidth="1"/>
    <col min="2" max="2" width="8.88671875" customWidth="1"/>
    <col min="3" max="3" width="35.77734375" style="6" customWidth="1"/>
    <col min="4" max="4" width="53.88671875" style="18" customWidth="1"/>
    <col min="5" max="6" width="17" style="6" customWidth="1"/>
    <col min="7" max="7" width="15.5546875" style="6" customWidth="1"/>
    <col min="8" max="8" width="18.21875" style="6" customWidth="1"/>
    <col min="9" max="9" width="19" customWidth="1"/>
    <col min="10" max="15" width="16.44140625" customWidth="1"/>
  </cols>
  <sheetData>
    <row r="1" spans="1:9" ht="23.4" customHeight="1" x14ac:dyDescent="0.3">
      <c r="A1" s="20"/>
      <c r="B1" s="41" t="s">
        <v>115</v>
      </c>
      <c r="C1" s="42"/>
      <c r="D1" s="42"/>
      <c r="E1" s="42"/>
      <c r="F1" s="42"/>
      <c r="G1" s="42"/>
      <c r="H1" s="30"/>
      <c r="I1" s="30"/>
    </row>
    <row r="2" spans="1:9" ht="43.2" x14ac:dyDescent="0.3">
      <c r="A2" s="19" t="s">
        <v>110</v>
      </c>
      <c r="B2" s="1" t="s">
        <v>0</v>
      </c>
      <c r="C2" s="2" t="s">
        <v>4</v>
      </c>
      <c r="D2" s="16" t="s">
        <v>1</v>
      </c>
      <c r="E2" s="2" t="s">
        <v>2</v>
      </c>
      <c r="F2" s="2" t="s">
        <v>114</v>
      </c>
      <c r="G2" s="3" t="s">
        <v>3</v>
      </c>
      <c r="H2" s="2" t="s">
        <v>119</v>
      </c>
      <c r="I2" s="36" t="s">
        <v>116</v>
      </c>
    </row>
    <row r="3" spans="1:9" ht="27.6" customHeight="1" x14ac:dyDescent="0.3">
      <c r="A3" s="14">
        <v>1</v>
      </c>
      <c r="B3" s="4">
        <v>38</v>
      </c>
      <c r="C3" s="5" t="s">
        <v>77</v>
      </c>
      <c r="D3" s="26" t="s">
        <v>78</v>
      </c>
      <c r="E3" s="7">
        <v>504886</v>
      </c>
      <c r="F3" s="8">
        <v>499886</v>
      </c>
      <c r="G3" s="9">
        <v>5000</v>
      </c>
      <c r="H3" s="28">
        <v>105.5</v>
      </c>
      <c r="I3" s="38">
        <v>349920.2</v>
      </c>
    </row>
    <row r="4" spans="1:9" ht="32.4" customHeight="1" x14ac:dyDescent="0.3">
      <c r="A4" s="15">
        <v>2</v>
      </c>
      <c r="B4" s="4">
        <v>34</v>
      </c>
      <c r="C4" s="5" t="s">
        <v>69</v>
      </c>
      <c r="D4" s="27" t="s">
        <v>70</v>
      </c>
      <c r="E4" s="7">
        <v>915000</v>
      </c>
      <c r="F4" s="8">
        <v>500000</v>
      </c>
      <c r="G4" s="9">
        <v>415000</v>
      </c>
      <c r="H4" s="28">
        <v>103.5</v>
      </c>
      <c r="I4" s="37">
        <v>350000</v>
      </c>
    </row>
    <row r="5" spans="1:9" ht="28.8" customHeight="1" x14ac:dyDescent="0.3">
      <c r="A5" s="14">
        <v>3</v>
      </c>
      <c r="B5" s="4">
        <v>22</v>
      </c>
      <c r="C5" s="5" t="s">
        <v>48</v>
      </c>
      <c r="D5" s="27" t="s">
        <v>49</v>
      </c>
      <c r="E5" s="7">
        <v>1582000</v>
      </c>
      <c r="F5" s="8">
        <v>365000</v>
      </c>
      <c r="G5" s="9">
        <v>1217000</v>
      </c>
      <c r="H5" s="28">
        <v>101</v>
      </c>
      <c r="I5" s="37">
        <v>255499.99999999997</v>
      </c>
    </row>
    <row r="6" spans="1:9" ht="24" customHeight="1" x14ac:dyDescent="0.3">
      <c r="A6" s="15">
        <v>4</v>
      </c>
      <c r="B6" s="4">
        <v>17</v>
      </c>
      <c r="C6" s="5" t="s">
        <v>13</v>
      </c>
      <c r="D6" s="27" t="s">
        <v>40</v>
      </c>
      <c r="E6" s="7">
        <v>500000</v>
      </c>
      <c r="F6" s="8">
        <v>500000</v>
      </c>
      <c r="G6" s="9">
        <v>0</v>
      </c>
      <c r="H6" s="28">
        <v>100.5</v>
      </c>
      <c r="I6" s="37">
        <v>300000</v>
      </c>
    </row>
    <row r="7" spans="1:9" ht="33.6" customHeight="1" x14ac:dyDescent="0.3">
      <c r="A7" s="14">
        <v>5</v>
      </c>
      <c r="B7" s="4">
        <v>16</v>
      </c>
      <c r="C7" s="5" t="s">
        <v>38</v>
      </c>
      <c r="D7" s="27" t="s">
        <v>39</v>
      </c>
      <c r="E7" s="7">
        <v>352000</v>
      </c>
      <c r="F7" s="8">
        <v>352000</v>
      </c>
      <c r="G7" s="9">
        <v>0</v>
      </c>
      <c r="H7" s="28">
        <v>100</v>
      </c>
      <c r="I7" s="37">
        <v>211200</v>
      </c>
    </row>
    <row r="8" spans="1:9" ht="36" customHeight="1" x14ac:dyDescent="0.3">
      <c r="A8" s="15">
        <v>6</v>
      </c>
      <c r="B8" s="4">
        <v>6</v>
      </c>
      <c r="C8" s="5" t="s">
        <v>21</v>
      </c>
      <c r="D8" s="27" t="s">
        <v>22</v>
      </c>
      <c r="E8" s="7">
        <v>620000</v>
      </c>
      <c r="F8" s="8">
        <v>500000</v>
      </c>
      <c r="G8" s="9">
        <v>120000</v>
      </c>
      <c r="H8" s="28">
        <v>98</v>
      </c>
      <c r="I8" s="37">
        <v>300000</v>
      </c>
    </row>
    <row r="9" spans="1:9" ht="31.2" customHeight="1" x14ac:dyDescent="0.3">
      <c r="A9" s="14">
        <v>7</v>
      </c>
      <c r="B9" s="4">
        <v>9</v>
      </c>
      <c r="C9" s="5" t="s">
        <v>28</v>
      </c>
      <c r="D9" s="27" t="s">
        <v>27</v>
      </c>
      <c r="E9" s="7">
        <v>810000</v>
      </c>
      <c r="F9" s="8">
        <v>500000</v>
      </c>
      <c r="G9" s="9">
        <v>310000</v>
      </c>
      <c r="H9" s="28">
        <v>97</v>
      </c>
      <c r="I9" s="37">
        <v>250000</v>
      </c>
    </row>
    <row r="10" spans="1:9" ht="39" customHeight="1" x14ac:dyDescent="0.3">
      <c r="A10" s="15">
        <v>8</v>
      </c>
      <c r="B10" s="4">
        <v>49</v>
      </c>
      <c r="C10" s="5" t="s">
        <v>98</v>
      </c>
      <c r="D10" s="27" t="s">
        <v>99</v>
      </c>
      <c r="E10" s="7">
        <v>500000</v>
      </c>
      <c r="F10" s="8">
        <v>400000</v>
      </c>
      <c r="G10" s="9">
        <v>100000</v>
      </c>
      <c r="H10" s="28">
        <v>96.5</v>
      </c>
      <c r="I10" s="37">
        <v>200000</v>
      </c>
    </row>
    <row r="11" spans="1:9" ht="49.2" customHeight="1" x14ac:dyDescent="0.3">
      <c r="A11" s="14">
        <v>9</v>
      </c>
      <c r="B11" s="4">
        <v>52</v>
      </c>
      <c r="C11" s="5" t="s">
        <v>104</v>
      </c>
      <c r="D11" s="26" t="s">
        <v>105</v>
      </c>
      <c r="E11" s="7">
        <v>262000</v>
      </c>
      <c r="F11" s="12">
        <v>262000</v>
      </c>
      <c r="G11" s="9">
        <v>0</v>
      </c>
      <c r="H11" s="28">
        <v>96</v>
      </c>
      <c r="I11" s="37">
        <v>131000</v>
      </c>
    </row>
    <row r="12" spans="1:9" ht="29.4" customHeight="1" x14ac:dyDescent="0.3">
      <c r="A12" s="15">
        <v>10</v>
      </c>
      <c r="B12" s="4">
        <v>21</v>
      </c>
      <c r="C12" s="23" t="s">
        <v>46</v>
      </c>
      <c r="D12" s="27" t="s">
        <v>47</v>
      </c>
      <c r="E12" s="7">
        <v>382052</v>
      </c>
      <c r="F12" s="8">
        <v>352052</v>
      </c>
      <c r="G12" s="9">
        <v>30000</v>
      </c>
      <c r="H12" s="28">
        <v>94</v>
      </c>
      <c r="I12" s="37">
        <v>176026</v>
      </c>
    </row>
    <row r="13" spans="1:9" ht="37.200000000000003" customHeight="1" x14ac:dyDescent="0.3">
      <c r="A13" s="14">
        <v>11</v>
      </c>
      <c r="B13" s="4">
        <v>44</v>
      </c>
      <c r="C13" s="5" t="s">
        <v>88</v>
      </c>
      <c r="D13" s="27" t="s">
        <v>89</v>
      </c>
      <c r="E13" s="7">
        <v>500000</v>
      </c>
      <c r="F13" s="8">
        <v>500000</v>
      </c>
      <c r="G13" s="9">
        <v>0</v>
      </c>
      <c r="H13" s="28">
        <v>94</v>
      </c>
      <c r="I13" s="37">
        <v>250000</v>
      </c>
    </row>
    <row r="14" spans="1:9" ht="31.8" customHeight="1" x14ac:dyDescent="0.3">
      <c r="A14" s="15">
        <v>12</v>
      </c>
      <c r="B14" s="4">
        <v>18</v>
      </c>
      <c r="C14" s="5" t="s">
        <v>41</v>
      </c>
      <c r="D14" s="27" t="s">
        <v>42</v>
      </c>
      <c r="E14" s="7">
        <v>389000</v>
      </c>
      <c r="F14" s="8">
        <v>389000</v>
      </c>
      <c r="G14" s="9">
        <v>0</v>
      </c>
      <c r="H14" s="28">
        <v>93</v>
      </c>
      <c r="I14" s="37">
        <v>0</v>
      </c>
    </row>
    <row r="15" spans="1:9" ht="32.4" customHeight="1" x14ac:dyDescent="0.3">
      <c r="A15" s="14">
        <v>13</v>
      </c>
      <c r="B15" s="4">
        <v>54</v>
      </c>
      <c r="C15" s="5" t="s">
        <v>108</v>
      </c>
      <c r="D15" s="27" t="s">
        <v>109</v>
      </c>
      <c r="E15" s="7">
        <v>204000</v>
      </c>
      <c r="F15" s="8">
        <v>204000</v>
      </c>
      <c r="G15" s="9">
        <v>0</v>
      </c>
      <c r="H15" s="28">
        <v>91.5</v>
      </c>
      <c r="I15" s="37">
        <v>0</v>
      </c>
    </row>
    <row r="16" spans="1:9" ht="24.6" customHeight="1" x14ac:dyDescent="0.3">
      <c r="A16" s="15">
        <v>14</v>
      </c>
      <c r="B16" s="4">
        <v>10</v>
      </c>
      <c r="C16" s="5" t="s">
        <v>10</v>
      </c>
      <c r="D16" s="26" t="s">
        <v>29</v>
      </c>
      <c r="E16" s="7">
        <v>500000</v>
      </c>
      <c r="F16" s="8">
        <v>500000</v>
      </c>
      <c r="G16" s="9">
        <v>0</v>
      </c>
      <c r="H16" s="28">
        <v>91.5</v>
      </c>
      <c r="I16" s="37">
        <v>0</v>
      </c>
    </row>
    <row r="17" spans="1:9" ht="46.8" customHeight="1" x14ac:dyDescent="0.3">
      <c r="A17" s="14">
        <v>15</v>
      </c>
      <c r="B17" s="4">
        <v>53</v>
      </c>
      <c r="C17" s="5" t="s">
        <v>106</v>
      </c>
      <c r="D17" s="27" t="s">
        <v>107</v>
      </c>
      <c r="E17" s="7">
        <v>125000</v>
      </c>
      <c r="F17" s="8">
        <v>125000</v>
      </c>
      <c r="G17" s="9">
        <v>0</v>
      </c>
      <c r="H17" s="28">
        <v>91</v>
      </c>
      <c r="I17" s="37">
        <v>0</v>
      </c>
    </row>
    <row r="18" spans="1:9" ht="33" customHeight="1" x14ac:dyDescent="0.3">
      <c r="A18" s="15">
        <v>16</v>
      </c>
      <c r="B18" s="4">
        <v>41</v>
      </c>
      <c r="C18" s="5" t="s">
        <v>82</v>
      </c>
      <c r="D18" s="27" t="s">
        <v>83</v>
      </c>
      <c r="E18" s="7">
        <v>695877</v>
      </c>
      <c r="F18" s="8">
        <v>107724</v>
      </c>
      <c r="G18" s="9">
        <v>588153</v>
      </c>
      <c r="H18" s="28">
        <v>89.5</v>
      </c>
      <c r="I18" s="37">
        <v>0</v>
      </c>
    </row>
    <row r="19" spans="1:9" ht="34.200000000000003" customHeight="1" x14ac:dyDescent="0.3">
      <c r="A19" s="14">
        <v>17</v>
      </c>
      <c r="B19" s="4">
        <v>39</v>
      </c>
      <c r="C19" s="5" t="s">
        <v>79</v>
      </c>
      <c r="D19" s="27" t="s">
        <v>80</v>
      </c>
      <c r="E19" s="7">
        <v>360000</v>
      </c>
      <c r="F19" s="8">
        <v>360000</v>
      </c>
      <c r="G19" s="9">
        <v>0</v>
      </c>
      <c r="H19" s="28">
        <v>84.5</v>
      </c>
      <c r="I19" s="37">
        <v>0</v>
      </c>
    </row>
    <row r="20" spans="1:9" ht="35.4" customHeight="1" x14ac:dyDescent="0.3">
      <c r="A20" s="15">
        <v>18</v>
      </c>
      <c r="B20" s="4">
        <v>11</v>
      </c>
      <c r="C20" s="5" t="s">
        <v>30</v>
      </c>
      <c r="D20" s="27" t="s">
        <v>31</v>
      </c>
      <c r="E20" s="7">
        <v>354000</v>
      </c>
      <c r="F20" s="8">
        <v>354000</v>
      </c>
      <c r="G20" s="9">
        <v>0</v>
      </c>
      <c r="H20" s="28">
        <v>83.5</v>
      </c>
      <c r="I20" s="37">
        <v>0</v>
      </c>
    </row>
    <row r="21" spans="1:9" ht="34.799999999999997" customHeight="1" x14ac:dyDescent="0.3">
      <c r="A21" s="14">
        <v>19</v>
      </c>
      <c r="B21" s="4">
        <v>36</v>
      </c>
      <c r="C21" s="5" t="s">
        <v>73</v>
      </c>
      <c r="D21" s="25" t="s">
        <v>74</v>
      </c>
      <c r="E21" s="7">
        <v>500000</v>
      </c>
      <c r="F21" s="8">
        <v>500000</v>
      </c>
      <c r="G21" s="9">
        <v>0</v>
      </c>
      <c r="H21" s="28">
        <v>83</v>
      </c>
      <c r="I21" s="37">
        <v>0</v>
      </c>
    </row>
    <row r="22" spans="1:9" ht="27.6" customHeight="1" x14ac:dyDescent="0.3">
      <c r="A22" s="15">
        <v>20</v>
      </c>
      <c r="B22" s="4">
        <v>12</v>
      </c>
      <c r="C22" s="5" t="s">
        <v>32</v>
      </c>
      <c r="D22" s="17" t="s">
        <v>33</v>
      </c>
      <c r="E22" s="7">
        <v>160000</v>
      </c>
      <c r="F22" s="8">
        <v>160000</v>
      </c>
      <c r="G22" s="9">
        <v>0</v>
      </c>
      <c r="H22" s="28">
        <v>82.5</v>
      </c>
      <c r="I22" s="37">
        <v>0</v>
      </c>
    </row>
    <row r="23" spans="1:9" ht="34.200000000000003" customHeight="1" x14ac:dyDescent="0.3">
      <c r="A23" s="14">
        <v>21</v>
      </c>
      <c r="B23" s="4">
        <v>7</v>
      </c>
      <c r="C23" s="5" t="s">
        <v>24</v>
      </c>
      <c r="D23" s="27" t="s">
        <v>25</v>
      </c>
      <c r="E23" s="7">
        <v>265000</v>
      </c>
      <c r="F23" s="8">
        <v>265000</v>
      </c>
      <c r="G23" s="9">
        <v>0</v>
      </c>
      <c r="H23" s="28">
        <v>81.5</v>
      </c>
      <c r="I23" s="37">
        <v>0</v>
      </c>
    </row>
    <row r="24" spans="1:9" ht="34.200000000000003" customHeight="1" x14ac:dyDescent="0.3">
      <c r="A24" s="15">
        <v>22</v>
      </c>
      <c r="B24" s="4">
        <v>47</v>
      </c>
      <c r="C24" s="5" t="s">
        <v>94</v>
      </c>
      <c r="D24" s="27" t="s">
        <v>95</v>
      </c>
      <c r="E24" s="7">
        <v>1659919.95</v>
      </c>
      <c r="F24" s="8">
        <v>500000</v>
      </c>
      <c r="G24" s="9">
        <v>1159919.95</v>
      </c>
      <c r="H24" s="28">
        <v>81</v>
      </c>
      <c r="I24" s="37">
        <v>0</v>
      </c>
    </row>
    <row r="25" spans="1:9" ht="31.8" customHeight="1" x14ac:dyDescent="0.3">
      <c r="A25" s="14">
        <v>23</v>
      </c>
      <c r="B25" s="4">
        <v>15</v>
      </c>
      <c r="C25" s="5" t="s">
        <v>8</v>
      </c>
      <c r="D25" s="26" t="s">
        <v>37</v>
      </c>
      <c r="E25" s="7">
        <v>500000</v>
      </c>
      <c r="F25" s="8">
        <v>500000</v>
      </c>
      <c r="G25" s="7">
        <v>0</v>
      </c>
      <c r="H25" s="28">
        <v>80.5</v>
      </c>
      <c r="I25" s="37">
        <v>0</v>
      </c>
    </row>
    <row r="26" spans="1:9" ht="34.799999999999997" customHeight="1" x14ac:dyDescent="0.3">
      <c r="A26" s="15">
        <v>24</v>
      </c>
      <c r="B26" s="4">
        <v>42</v>
      </c>
      <c r="C26" s="23" t="s">
        <v>84</v>
      </c>
      <c r="D26" s="27" t="s">
        <v>85</v>
      </c>
      <c r="E26" s="7">
        <v>128500</v>
      </c>
      <c r="F26" s="8">
        <v>128500</v>
      </c>
      <c r="G26" s="9">
        <v>0</v>
      </c>
      <c r="H26" s="28">
        <v>80</v>
      </c>
      <c r="I26" s="37">
        <v>0</v>
      </c>
    </row>
    <row r="27" spans="1:9" ht="36.6" customHeight="1" x14ac:dyDescent="0.3">
      <c r="A27" s="14">
        <v>25</v>
      </c>
      <c r="B27" s="4">
        <v>13</v>
      </c>
      <c r="C27" s="5" t="s">
        <v>34</v>
      </c>
      <c r="D27" s="26" t="s">
        <v>35</v>
      </c>
      <c r="E27" s="7">
        <v>500000</v>
      </c>
      <c r="F27" s="8">
        <v>500000</v>
      </c>
      <c r="G27" s="9">
        <v>0</v>
      </c>
      <c r="H27" s="28">
        <v>80</v>
      </c>
      <c r="I27" s="37">
        <v>0</v>
      </c>
    </row>
    <row r="28" spans="1:9" ht="36.6" customHeight="1" x14ac:dyDescent="0.3">
      <c r="A28" s="15">
        <v>26</v>
      </c>
      <c r="B28" s="4">
        <v>5</v>
      </c>
      <c r="C28" s="5" t="s">
        <v>19</v>
      </c>
      <c r="D28" s="27" t="s">
        <v>20</v>
      </c>
      <c r="E28" s="7">
        <v>172000</v>
      </c>
      <c r="F28" s="8">
        <v>140000</v>
      </c>
      <c r="G28" s="9">
        <v>32000</v>
      </c>
      <c r="H28" s="28">
        <v>79</v>
      </c>
      <c r="I28" s="37">
        <v>0</v>
      </c>
    </row>
    <row r="29" spans="1:9" ht="33.6" customHeight="1" x14ac:dyDescent="0.3">
      <c r="A29" s="14">
        <v>27</v>
      </c>
      <c r="B29" s="4">
        <v>31</v>
      </c>
      <c r="C29" s="5" t="s">
        <v>63</v>
      </c>
      <c r="D29" s="27" t="s">
        <v>64</v>
      </c>
      <c r="E29" s="7">
        <v>242000</v>
      </c>
      <c r="F29" s="8">
        <v>242000</v>
      </c>
      <c r="G29" s="9">
        <v>0</v>
      </c>
      <c r="H29" s="28">
        <v>79</v>
      </c>
      <c r="I29" s="37">
        <v>0</v>
      </c>
    </row>
    <row r="30" spans="1:9" ht="33" customHeight="1" x14ac:dyDescent="0.3">
      <c r="A30" s="15">
        <v>28</v>
      </c>
      <c r="B30" s="4">
        <v>46</v>
      </c>
      <c r="C30" s="5" t="s">
        <v>92</v>
      </c>
      <c r="D30" s="26" t="s">
        <v>93</v>
      </c>
      <c r="E30" s="7">
        <v>211750</v>
      </c>
      <c r="F30" s="8">
        <v>211750</v>
      </c>
      <c r="G30" s="9">
        <v>0</v>
      </c>
      <c r="H30" s="28">
        <v>79</v>
      </c>
      <c r="I30" s="37">
        <v>0</v>
      </c>
    </row>
    <row r="31" spans="1:9" ht="36" customHeight="1" x14ac:dyDescent="0.3">
      <c r="A31" s="14">
        <v>29</v>
      </c>
      <c r="B31" s="4">
        <v>19</v>
      </c>
      <c r="C31" s="5" t="s">
        <v>43</v>
      </c>
      <c r="D31" s="27" t="s">
        <v>44</v>
      </c>
      <c r="E31" s="7">
        <v>656000</v>
      </c>
      <c r="F31" s="8">
        <v>450000</v>
      </c>
      <c r="G31" s="9">
        <v>206000</v>
      </c>
      <c r="H31" s="28">
        <v>78</v>
      </c>
      <c r="I31" s="37">
        <v>0</v>
      </c>
    </row>
    <row r="32" spans="1:9" ht="41.4" customHeight="1" x14ac:dyDescent="0.3">
      <c r="A32" s="15">
        <v>30</v>
      </c>
      <c r="B32" s="4">
        <v>35</v>
      </c>
      <c r="C32" s="5" t="s">
        <v>71</v>
      </c>
      <c r="D32" s="27" t="s">
        <v>72</v>
      </c>
      <c r="E32" s="7">
        <v>103700</v>
      </c>
      <c r="F32" s="8">
        <v>103700</v>
      </c>
      <c r="G32" s="9">
        <v>0</v>
      </c>
      <c r="H32" s="28">
        <v>76.5</v>
      </c>
      <c r="I32" s="37">
        <v>0</v>
      </c>
    </row>
    <row r="33" spans="1:9" ht="31.2" customHeight="1" x14ac:dyDescent="0.3">
      <c r="A33" s="14">
        <v>31</v>
      </c>
      <c r="B33" s="4">
        <v>40</v>
      </c>
      <c r="C33" s="5" t="s">
        <v>81</v>
      </c>
      <c r="D33" s="27" t="s">
        <v>111</v>
      </c>
      <c r="E33" s="7">
        <v>150000</v>
      </c>
      <c r="F33" s="8">
        <v>150000</v>
      </c>
      <c r="G33" s="9">
        <v>0</v>
      </c>
      <c r="H33" s="28">
        <v>76.5</v>
      </c>
      <c r="I33" s="37">
        <v>0</v>
      </c>
    </row>
    <row r="34" spans="1:9" ht="29.4" customHeight="1" x14ac:dyDescent="0.3">
      <c r="A34" s="15">
        <v>32</v>
      </c>
      <c r="B34" s="4">
        <v>45</v>
      </c>
      <c r="C34" s="24" t="s">
        <v>90</v>
      </c>
      <c r="D34" s="26" t="s">
        <v>91</v>
      </c>
      <c r="E34" s="7">
        <v>500000</v>
      </c>
      <c r="F34" s="8">
        <v>500000</v>
      </c>
      <c r="G34" s="9">
        <v>0</v>
      </c>
      <c r="H34" s="28">
        <v>76.5</v>
      </c>
      <c r="I34" s="37">
        <v>0</v>
      </c>
    </row>
    <row r="35" spans="1:9" ht="26.4" customHeight="1" x14ac:dyDescent="0.3">
      <c r="A35" s="14">
        <v>33</v>
      </c>
      <c r="B35" s="4">
        <v>2</v>
      </c>
      <c r="C35" s="5" t="s">
        <v>6</v>
      </c>
      <c r="D35" s="17" t="s">
        <v>16</v>
      </c>
      <c r="E35" s="7">
        <v>330650</v>
      </c>
      <c r="F35" s="8">
        <v>330650</v>
      </c>
      <c r="G35" s="9">
        <v>0</v>
      </c>
      <c r="H35" s="28">
        <v>74.5</v>
      </c>
      <c r="I35" s="37">
        <v>0</v>
      </c>
    </row>
    <row r="36" spans="1:9" ht="35.4" customHeight="1" x14ac:dyDescent="0.3">
      <c r="A36" s="15">
        <v>34</v>
      </c>
      <c r="B36" s="4">
        <v>43</v>
      </c>
      <c r="C36" s="5" t="s">
        <v>86</v>
      </c>
      <c r="D36" s="17" t="s">
        <v>87</v>
      </c>
      <c r="E36" s="7">
        <v>160000</v>
      </c>
      <c r="F36" s="8">
        <v>144000</v>
      </c>
      <c r="G36" s="9">
        <v>0</v>
      </c>
      <c r="H36" s="28">
        <v>74.5</v>
      </c>
      <c r="I36" s="37">
        <v>0</v>
      </c>
    </row>
    <row r="37" spans="1:9" ht="32.4" customHeight="1" x14ac:dyDescent="0.3">
      <c r="A37" s="14">
        <v>35</v>
      </c>
      <c r="B37" s="4">
        <v>1</v>
      </c>
      <c r="C37" s="5" t="s">
        <v>15</v>
      </c>
      <c r="D37" s="25" t="s">
        <v>23</v>
      </c>
      <c r="E37" s="7">
        <v>190000</v>
      </c>
      <c r="F37" s="8">
        <v>190000</v>
      </c>
      <c r="G37" s="9">
        <v>0</v>
      </c>
      <c r="H37" s="28">
        <v>74</v>
      </c>
      <c r="I37" s="37">
        <v>0</v>
      </c>
    </row>
    <row r="38" spans="1:9" ht="49.2" customHeight="1" x14ac:dyDescent="0.3">
      <c r="A38" s="15">
        <v>36</v>
      </c>
      <c r="B38" s="4">
        <v>4</v>
      </c>
      <c r="C38" s="5" t="s">
        <v>17</v>
      </c>
      <c r="D38" s="17" t="s">
        <v>18</v>
      </c>
      <c r="E38" s="7">
        <v>206830</v>
      </c>
      <c r="F38" s="8">
        <v>206830</v>
      </c>
      <c r="G38" s="9">
        <v>0</v>
      </c>
      <c r="H38" s="28">
        <v>74</v>
      </c>
      <c r="I38" s="37">
        <v>0</v>
      </c>
    </row>
    <row r="39" spans="1:9" ht="27.6" customHeight="1" x14ac:dyDescent="0.3">
      <c r="A39" s="14">
        <v>37</v>
      </c>
      <c r="B39" s="4">
        <v>48</v>
      </c>
      <c r="C39" s="5" t="s">
        <v>96</v>
      </c>
      <c r="D39" s="17" t="s">
        <v>97</v>
      </c>
      <c r="E39" s="7">
        <v>328400</v>
      </c>
      <c r="F39" s="8">
        <v>283400</v>
      </c>
      <c r="G39" s="9">
        <v>45000</v>
      </c>
      <c r="H39" s="28">
        <v>73.5</v>
      </c>
      <c r="I39" s="37">
        <v>0</v>
      </c>
    </row>
    <row r="40" spans="1:9" ht="30.6" customHeight="1" x14ac:dyDescent="0.3">
      <c r="A40" s="15">
        <v>38</v>
      </c>
      <c r="B40" s="4">
        <v>20</v>
      </c>
      <c r="C40" s="5" t="s">
        <v>9</v>
      </c>
      <c r="D40" s="25" t="s">
        <v>45</v>
      </c>
      <c r="E40" s="7">
        <v>250000</v>
      </c>
      <c r="F40" s="8">
        <v>250000</v>
      </c>
      <c r="G40" s="9">
        <v>0</v>
      </c>
      <c r="H40" s="28">
        <v>73</v>
      </c>
      <c r="I40" s="37">
        <v>0</v>
      </c>
    </row>
    <row r="41" spans="1:9" ht="37.200000000000003" customHeight="1" x14ac:dyDescent="0.3">
      <c r="A41" s="14">
        <v>39</v>
      </c>
      <c r="B41" s="4">
        <v>27</v>
      </c>
      <c r="C41" s="5" t="s">
        <v>7</v>
      </c>
      <c r="D41" s="17" t="s">
        <v>58</v>
      </c>
      <c r="E41" s="7">
        <v>200000</v>
      </c>
      <c r="F41" s="8">
        <v>200000</v>
      </c>
      <c r="G41" s="9">
        <v>0</v>
      </c>
      <c r="H41" s="28">
        <v>73</v>
      </c>
      <c r="I41" s="37">
        <v>0</v>
      </c>
    </row>
    <row r="42" spans="1:9" ht="30.6" customHeight="1" x14ac:dyDescent="0.3">
      <c r="A42" s="15">
        <v>40</v>
      </c>
      <c r="B42" s="4">
        <v>33</v>
      </c>
      <c r="C42" s="23" t="s">
        <v>67</v>
      </c>
      <c r="D42" s="17" t="s">
        <v>68</v>
      </c>
      <c r="E42" s="7">
        <v>930000</v>
      </c>
      <c r="F42" s="8">
        <v>500000</v>
      </c>
      <c r="G42" s="9">
        <v>430000</v>
      </c>
      <c r="H42" s="28">
        <v>72.5</v>
      </c>
      <c r="I42" s="37">
        <v>0</v>
      </c>
    </row>
    <row r="43" spans="1:9" ht="34.799999999999997" customHeight="1" x14ac:dyDescent="0.3">
      <c r="A43" s="14">
        <v>41</v>
      </c>
      <c r="B43" s="4">
        <v>24</v>
      </c>
      <c r="C43" s="5" t="s">
        <v>52</v>
      </c>
      <c r="D43" s="17" t="s">
        <v>53</v>
      </c>
      <c r="E43" s="7">
        <v>280500</v>
      </c>
      <c r="F43" s="8">
        <v>279000</v>
      </c>
      <c r="G43" s="9">
        <v>1500</v>
      </c>
      <c r="H43" s="28">
        <v>72</v>
      </c>
      <c r="I43" s="37">
        <v>0</v>
      </c>
    </row>
    <row r="44" spans="1:9" ht="37.799999999999997" customHeight="1" x14ac:dyDescent="0.3">
      <c r="A44" s="15">
        <v>42</v>
      </c>
      <c r="B44" s="4">
        <v>26</v>
      </c>
      <c r="C44" s="29" t="s">
        <v>55</v>
      </c>
      <c r="D44" s="17" t="s">
        <v>57</v>
      </c>
      <c r="E44" s="7">
        <v>77000</v>
      </c>
      <c r="F44" s="8">
        <v>77000</v>
      </c>
      <c r="G44" s="9">
        <v>0</v>
      </c>
      <c r="H44" s="28">
        <v>72</v>
      </c>
      <c r="I44" s="37">
        <v>0</v>
      </c>
    </row>
    <row r="45" spans="1:9" ht="34.799999999999997" customHeight="1" x14ac:dyDescent="0.3">
      <c r="A45" s="14">
        <v>43</v>
      </c>
      <c r="B45" s="4">
        <v>8</v>
      </c>
      <c r="C45" s="5" t="s">
        <v>5</v>
      </c>
      <c r="D45" s="17" t="s">
        <v>26</v>
      </c>
      <c r="E45" s="7">
        <v>620000</v>
      </c>
      <c r="F45" s="8">
        <v>480000</v>
      </c>
      <c r="G45" s="9">
        <v>140000</v>
      </c>
      <c r="H45" s="28">
        <v>71.5</v>
      </c>
      <c r="I45" s="37">
        <v>0</v>
      </c>
    </row>
    <row r="46" spans="1:9" ht="35.4" customHeight="1" x14ac:dyDescent="0.3">
      <c r="A46" s="15">
        <v>44</v>
      </c>
      <c r="B46" s="4">
        <v>14</v>
      </c>
      <c r="C46" s="23" t="s">
        <v>14</v>
      </c>
      <c r="D46" s="17" t="s">
        <v>36</v>
      </c>
      <c r="E46" s="7">
        <v>595000</v>
      </c>
      <c r="F46" s="8">
        <v>500000</v>
      </c>
      <c r="G46" s="9">
        <v>0</v>
      </c>
      <c r="H46" s="28">
        <v>71.5</v>
      </c>
      <c r="I46" s="37">
        <v>0</v>
      </c>
    </row>
    <row r="47" spans="1:9" ht="38.4" customHeight="1" x14ac:dyDescent="0.3">
      <c r="A47" s="14">
        <v>45</v>
      </c>
      <c r="B47" s="4">
        <v>51</v>
      </c>
      <c r="C47" s="5" t="s">
        <v>102</v>
      </c>
      <c r="D47" s="17" t="s">
        <v>103</v>
      </c>
      <c r="E47" s="7">
        <v>491850</v>
      </c>
      <c r="F47" s="8">
        <v>491850</v>
      </c>
      <c r="G47" s="9">
        <v>0</v>
      </c>
      <c r="H47" s="28">
        <v>71.5</v>
      </c>
      <c r="I47" s="37">
        <v>0</v>
      </c>
    </row>
    <row r="48" spans="1:9" ht="25.2" customHeight="1" x14ac:dyDescent="0.3">
      <c r="A48" s="15">
        <v>46</v>
      </c>
      <c r="B48" s="4">
        <v>32</v>
      </c>
      <c r="C48" s="5" t="s">
        <v>65</v>
      </c>
      <c r="D48" s="17" t="s">
        <v>66</v>
      </c>
      <c r="E48" s="7">
        <v>364800</v>
      </c>
      <c r="F48" s="8">
        <v>363800</v>
      </c>
      <c r="G48" s="9">
        <v>1000</v>
      </c>
      <c r="H48" s="28">
        <v>69.5</v>
      </c>
      <c r="I48" s="37">
        <v>0</v>
      </c>
    </row>
    <row r="49" spans="1:9" ht="29.4" customHeight="1" x14ac:dyDescent="0.3">
      <c r="A49" s="14">
        <v>47</v>
      </c>
      <c r="B49" s="4">
        <v>23</v>
      </c>
      <c r="C49" s="5" t="s">
        <v>50</v>
      </c>
      <c r="D49" s="25" t="s">
        <v>51</v>
      </c>
      <c r="E49" s="7">
        <v>246000</v>
      </c>
      <c r="F49" s="8">
        <v>246000</v>
      </c>
      <c r="G49" s="9">
        <v>0</v>
      </c>
      <c r="H49" s="28">
        <v>68.5</v>
      </c>
      <c r="I49" s="37">
        <v>0</v>
      </c>
    </row>
    <row r="50" spans="1:9" ht="34.799999999999997" customHeight="1" x14ac:dyDescent="0.3">
      <c r="A50" s="15">
        <v>48</v>
      </c>
      <c r="B50" s="4">
        <v>37</v>
      </c>
      <c r="C50" s="5" t="s">
        <v>75</v>
      </c>
      <c r="D50" s="17" t="s">
        <v>76</v>
      </c>
      <c r="E50" s="7">
        <v>133500</v>
      </c>
      <c r="F50" s="12">
        <v>133500</v>
      </c>
      <c r="G50" s="9">
        <v>0</v>
      </c>
      <c r="H50" s="28">
        <v>68.5</v>
      </c>
      <c r="I50" s="37">
        <v>0</v>
      </c>
    </row>
    <row r="51" spans="1:9" ht="46.8" customHeight="1" x14ac:dyDescent="0.3">
      <c r="A51" s="14">
        <v>49</v>
      </c>
      <c r="B51" s="4">
        <v>25</v>
      </c>
      <c r="C51" s="13" t="s">
        <v>54</v>
      </c>
      <c r="D51" s="17" t="s">
        <v>56</v>
      </c>
      <c r="E51" s="7">
        <v>550000</v>
      </c>
      <c r="F51" s="8">
        <v>350000</v>
      </c>
      <c r="G51" s="9">
        <v>200000</v>
      </c>
      <c r="H51" s="28">
        <v>67.5</v>
      </c>
      <c r="I51" s="37">
        <v>0</v>
      </c>
    </row>
    <row r="52" spans="1:9" ht="48" customHeight="1" x14ac:dyDescent="0.3">
      <c r="A52" s="15">
        <v>50</v>
      </c>
      <c r="B52" s="4">
        <v>50</v>
      </c>
      <c r="C52" s="5" t="s">
        <v>100</v>
      </c>
      <c r="D52" s="17" t="s">
        <v>101</v>
      </c>
      <c r="E52" s="7">
        <v>530000</v>
      </c>
      <c r="F52" s="8">
        <v>430000</v>
      </c>
      <c r="G52" s="9">
        <v>100000</v>
      </c>
      <c r="H52" s="28">
        <v>67</v>
      </c>
      <c r="I52" s="37">
        <v>0</v>
      </c>
    </row>
    <row r="53" spans="1:9" ht="32.4" customHeight="1" x14ac:dyDescent="0.3">
      <c r="A53" s="14">
        <v>51</v>
      </c>
      <c r="B53" s="4">
        <v>29</v>
      </c>
      <c r="C53" s="5" t="s">
        <v>12</v>
      </c>
      <c r="D53" s="17" t="s">
        <v>61</v>
      </c>
      <c r="E53" s="7">
        <v>500000</v>
      </c>
      <c r="F53" s="8">
        <v>500000</v>
      </c>
      <c r="G53" s="9">
        <v>0</v>
      </c>
      <c r="H53" s="28">
        <v>65</v>
      </c>
      <c r="I53" s="37">
        <v>0</v>
      </c>
    </row>
    <row r="54" spans="1:9" ht="24.6" customHeight="1" x14ac:dyDescent="0.3">
      <c r="A54" s="15">
        <v>52</v>
      </c>
      <c r="B54" s="4">
        <v>30</v>
      </c>
      <c r="C54" s="5" t="s">
        <v>11</v>
      </c>
      <c r="D54" s="17" t="s">
        <v>62</v>
      </c>
      <c r="E54" s="7">
        <v>500000</v>
      </c>
      <c r="F54" s="8">
        <v>500000</v>
      </c>
      <c r="G54" s="9">
        <v>0</v>
      </c>
      <c r="H54" s="28">
        <v>65</v>
      </c>
      <c r="I54" s="37">
        <v>0</v>
      </c>
    </row>
    <row r="55" spans="1:9" ht="33.6" customHeight="1" x14ac:dyDescent="0.3">
      <c r="A55" s="14">
        <v>53</v>
      </c>
      <c r="B55" s="4">
        <v>28</v>
      </c>
      <c r="C55" s="5" t="s">
        <v>59</v>
      </c>
      <c r="D55" s="17" t="s">
        <v>60</v>
      </c>
      <c r="E55" s="7">
        <v>2723700</v>
      </c>
      <c r="F55" s="8">
        <v>500000</v>
      </c>
      <c r="G55" s="9">
        <v>2223700</v>
      </c>
      <c r="H55" s="28">
        <v>61.5</v>
      </c>
      <c r="I55" s="37">
        <v>0</v>
      </c>
    </row>
    <row r="56" spans="1:9" ht="28.2" customHeight="1" x14ac:dyDescent="0.3">
      <c r="A56" s="21"/>
      <c r="B56" s="22"/>
      <c r="C56" s="10"/>
      <c r="D56" s="35" t="s">
        <v>118</v>
      </c>
      <c r="E56" s="11">
        <f>SUM(Tabela5[Wartość projektu])</f>
        <v>25512914.949999999</v>
      </c>
      <c r="F56" s="11">
        <f>SUM(Tabela5[Wnioskowana dotacja z PW NIEPODLEGŁA])</f>
        <v>18077642</v>
      </c>
      <c r="G56" s="11">
        <f>SUM(Tabela5[Środki własne])</f>
        <v>7324272.9500000002</v>
      </c>
      <c r="H56" s="10"/>
      <c r="I56" s="39">
        <f>SUM(I3:I55)</f>
        <v>2773646.2</v>
      </c>
    </row>
    <row r="57" spans="1:9" ht="28.2" customHeight="1" x14ac:dyDescent="0.3">
      <c r="A57" s="14"/>
      <c r="B57" s="14"/>
      <c r="C57" s="14"/>
      <c r="E57" s="14"/>
      <c r="F57" s="14"/>
      <c r="G57" s="14"/>
      <c r="H57" s="43" t="s">
        <v>120</v>
      </c>
      <c r="I57" s="14"/>
    </row>
    <row r="58" spans="1:9" ht="33" customHeight="1" x14ac:dyDescent="0.3">
      <c r="A58" s="32">
        <v>54</v>
      </c>
      <c r="B58" s="32">
        <v>3</v>
      </c>
      <c r="C58" s="32" t="s">
        <v>112</v>
      </c>
      <c r="D58" s="21" t="s">
        <v>113</v>
      </c>
      <c r="E58" s="33">
        <v>600000</v>
      </c>
      <c r="F58" s="34">
        <v>600000</v>
      </c>
      <c r="G58" s="33">
        <v>0</v>
      </c>
      <c r="H58" s="40" t="s">
        <v>117</v>
      </c>
      <c r="I58" s="31"/>
    </row>
    <row r="59" spans="1:9" ht="90.6" customHeight="1" x14ac:dyDescent="0.3">
      <c r="A59" s="6"/>
      <c r="B59" s="6"/>
      <c r="D59" s="6"/>
      <c r="E59"/>
      <c r="F59"/>
      <c r="G59"/>
      <c r="H59"/>
    </row>
    <row r="60" spans="1:9" ht="14.4" customHeight="1" x14ac:dyDescent="0.3"/>
    <row r="61" spans="1:9" ht="36" customHeight="1" x14ac:dyDescent="0.3"/>
  </sheetData>
  <autoFilter ref="A2:A55"/>
  <mergeCells count="1">
    <mergeCell ref="B1:G1"/>
  </mergeCells>
  <pageMargins left="0.25" right="0.25" top="0.75" bottom="0.75" header="0.3" footer="0.3"/>
  <pageSetup paperSize="9" scale="5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2019-12-10T10:31:00Z</dcterms:modified>
</cp:coreProperties>
</file>